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fensoriadelpueblo-my.sharepoint.com/personal/oscgarzon_defensoria_gov_co/Documents/Defensoria 2025/Congreso/Debate Presupuesto 12 Agosto/"/>
    </mc:Choice>
  </mc:AlternateContent>
  <xr:revisionPtr revIDLastSave="0" documentId="8_{C6A1A7E1-D6F4-4C68-8F7B-301D2CB0E306}" xr6:coauthVersionLast="47" xr6:coauthVersionMax="47" xr10:uidLastSave="{00000000-0000-0000-0000-000000000000}"/>
  <bookViews>
    <workbookView xWindow="-110" yWindow="-110" windowWidth="19420" windowHeight="11500" xr2:uid="{26DF6935-C22D-4FE8-97BA-CF1B091723BA}"/>
  </bookViews>
  <sheets>
    <sheet name="VF-2022 A 2024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3" i="1" l="1"/>
  <c r="F62" i="1"/>
  <c r="F61" i="1"/>
  <c r="F60" i="1"/>
  <c r="F59" i="1"/>
  <c r="F58" i="1"/>
  <c r="F56" i="1"/>
  <c r="F55" i="1"/>
  <c r="F54" i="1"/>
  <c r="F45" i="1"/>
  <c r="F44" i="1"/>
  <c r="F40" i="1"/>
  <c r="F39" i="1"/>
  <c r="F38" i="1"/>
  <c r="F37" i="1"/>
  <c r="F36" i="1"/>
  <c r="F35" i="1"/>
  <c r="F34" i="1"/>
  <c r="F33" i="1"/>
  <c r="F32" i="1"/>
  <c r="F31" i="1"/>
  <c r="F30" i="1"/>
  <c r="F29" i="1"/>
  <c r="F23" i="1"/>
  <c r="F22" i="1"/>
  <c r="F19" i="1"/>
  <c r="F18" i="1"/>
  <c r="F17" i="1"/>
  <c r="F16" i="1"/>
  <c r="F15" i="1"/>
  <c r="F14" i="1"/>
  <c r="F13" i="1"/>
  <c r="F12" i="1"/>
  <c r="F11" i="1"/>
</calcChain>
</file>

<file path=xl/sharedStrings.xml><?xml version="1.0" encoding="utf-8"?>
<sst xmlns="http://schemas.openxmlformats.org/spreadsheetml/2006/main" count="112" uniqueCount="20">
  <si>
    <t>VIGENCIA 2022</t>
  </si>
  <si>
    <t>Numero Autorizacion V.F. Ministerio de Hacienda</t>
  </si>
  <si>
    <t>Rubro</t>
  </si>
  <si>
    <t>Nombre Rubro</t>
  </si>
  <si>
    <t>Compromisos Adquiridos Mediante Vigencias Futuras</t>
  </si>
  <si>
    <t>Pagos Efectuados</t>
  </si>
  <si>
    <t>A-02</t>
  </si>
  <si>
    <t>ADQUISICIÓN DE BIENES Y SERVICIOS</t>
  </si>
  <si>
    <t>A-03-03-01-007</t>
  </si>
  <si>
    <t>DEFENSORÍA PÚBLICA (LEY 24 DE 1992)</t>
  </si>
  <si>
    <t>C-2599-1000-8</t>
  </si>
  <si>
    <t>FORTALECIMIENTO DE LA CAPACIDAD INSTITUCIONAL DE LA DEFENSORÍA DEL PUEBLO DE COLOMBIA - DPC NACIONAL</t>
  </si>
  <si>
    <t>VIGENCIA 2023</t>
  </si>
  <si>
    <t>C-2599-1000-12</t>
  </si>
  <si>
    <t>CONSTRUCCION Y DOTACION DE LA DEFENSORIA REGIONAL CORDOBA MONTERIA</t>
  </si>
  <si>
    <t>C-2599-1000-13</t>
  </si>
  <si>
    <t>CONSTRUCCION Y DOTACION DE LA DEFENSORIA REGIONAL CESAR VALLEDUPAR</t>
  </si>
  <si>
    <t>VIGENCIA 2024</t>
  </si>
  <si>
    <t>A-03-03-01-008</t>
  </si>
  <si>
    <t>FONDO PARA LA DEFENSA DE LOS DERECHOS E INTERESES COLECTIVOS -LEY 472 DE 1998.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</si>
</sst>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0"/>
      <name val="Trebuchet MS"/>
      <family val="2"/>
    </font>
    <font>
      <sz val="10"/>
      <name val="Trebuchet MS"/>
      <family val="2"/>
    </font>
    <font>
      <sz val="11"/>
      <name val="Trebuchet MS"/>
      <family val="2"/>
    </font>
    <font>
      <b/>
      <sz val="16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rgb="FF00206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2">
    <xf numFmtId="0" fontId="0" fillId="0" borderId="0" xfId="0"/>
    <xf numFmtId="43" fontId="0" fillId="0" borderId="0" xfId="1" applyFont="1"/>
    <xf numFmtId="0" fontId="3" fillId="0" borderId="0" xfId="0" applyFont="1"/>
    <xf numFmtId="0" fontId="4" fillId="2" borderId="1" xfId="0" applyFont="1" applyFill="1" applyBorder="1" applyAlignment="1">
      <alignment horizontal="center" vertical="center" wrapText="1"/>
    </xf>
    <xf numFmtId="44" fontId="4" fillId="2" borderId="1" xfId="2" applyFont="1" applyFill="1" applyBorder="1" applyAlignment="1">
      <alignment horizontal="center" vertical="center" wrapText="1"/>
    </xf>
    <xf numFmtId="43" fontId="4" fillId="2" borderId="1" xfId="1" applyFont="1" applyFill="1" applyBorder="1" applyAlignment="1">
      <alignment horizontal="center" vertical="center" wrapText="1"/>
    </xf>
    <xf numFmtId="1" fontId="5" fillId="0" borderId="1" xfId="0" applyNumberFormat="1" applyFont="1" applyBorder="1"/>
    <xf numFmtId="49" fontId="5" fillId="0" borderId="1" xfId="0" applyNumberFormat="1" applyFont="1" applyBorder="1"/>
    <xf numFmtId="44" fontId="5" fillId="0" borderId="1" xfId="2" applyFont="1" applyBorder="1" applyAlignment="1">
      <alignment horizontal="right"/>
    </xf>
    <xf numFmtId="44" fontId="6" fillId="0" borderId="1" xfId="2" applyFont="1" applyBorder="1"/>
    <xf numFmtId="44" fontId="5" fillId="0" borderId="1" xfId="2" applyFont="1" applyFill="1" applyBorder="1" applyAlignment="1">
      <alignment horizontal="right"/>
    </xf>
    <xf numFmtId="44" fontId="6" fillId="0" borderId="0" xfId="2" applyFont="1" applyFill="1" applyBorder="1"/>
    <xf numFmtId="43" fontId="6" fillId="0" borderId="1" xfId="0" applyNumberFormat="1" applyFont="1" applyBorder="1"/>
    <xf numFmtId="44" fontId="6" fillId="0" borderId="1" xfId="2" applyFont="1" applyFill="1" applyBorder="1"/>
    <xf numFmtId="0" fontId="2" fillId="0" borderId="0" xfId="0" applyFont="1"/>
    <xf numFmtId="1" fontId="5" fillId="0" borderId="0" xfId="0" applyNumberFormat="1" applyFont="1"/>
    <xf numFmtId="49" fontId="5" fillId="0" borderId="0" xfId="0" applyNumberFormat="1" applyFont="1"/>
    <xf numFmtId="44" fontId="5" fillId="0" borderId="0" xfId="2" applyFont="1" applyBorder="1" applyAlignment="1">
      <alignment horizontal="right"/>
    </xf>
    <xf numFmtId="44" fontId="6" fillId="0" borderId="0" xfId="2" applyFont="1" applyBorder="1"/>
    <xf numFmtId="43" fontId="6" fillId="0" borderId="1" xfId="1" applyFont="1" applyBorder="1"/>
    <xf numFmtId="43" fontId="0" fillId="0" borderId="0" xfId="1" applyFont="1" applyBorder="1"/>
    <xf numFmtId="0" fontId="7" fillId="3" borderId="2" xfId="0" applyFont="1" applyFill="1" applyBorder="1" applyAlignment="1">
      <alignment horizontal="center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707342</xdr:colOff>
      <xdr:row>0</xdr:row>
      <xdr:rowOff>0</xdr:rowOff>
    </xdr:from>
    <xdr:to>
      <xdr:col>2</xdr:col>
      <xdr:colOff>308631</xdr:colOff>
      <xdr:row>7</xdr:row>
      <xdr:rowOff>285629</xdr:rowOff>
    </xdr:to>
    <xdr:pic>
      <xdr:nvPicPr>
        <xdr:cNvPr id="3" name="Imagen 2" descr="Logotipo, nombre de la empresa&#10;&#10;Descripción generada automáticamente">
          <a:extLst>
            <a:ext uri="{FF2B5EF4-FFF2-40B4-BE49-F238E27FC236}">
              <a16:creationId xmlns:a16="http://schemas.microsoft.com/office/drawing/2014/main" id="{CA416BD7-0FD7-4ABD-AA28-6047DD916DA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7342" y="0"/>
          <a:ext cx="1555750" cy="1692275"/>
        </a:xfrm>
        <a:prstGeom prst="rect">
          <a:avLst/>
        </a:prstGeom>
      </xdr:spPr>
    </xdr:pic>
    <xdr:clientData/>
  </xdr:twoCellAnchor>
  <xdr:twoCellAnchor editAs="oneCell">
    <xdr:from>
      <xdr:col>4</xdr:col>
      <xdr:colOff>1366455</xdr:colOff>
      <xdr:row>5</xdr:row>
      <xdr:rowOff>88418</xdr:rowOff>
    </xdr:from>
    <xdr:to>
      <xdr:col>5</xdr:col>
      <xdr:colOff>1430107</xdr:colOff>
      <xdr:row>6</xdr:row>
      <xdr:rowOff>259667</xdr:rowOff>
    </xdr:to>
    <xdr:pic>
      <xdr:nvPicPr>
        <xdr:cNvPr id="4" name="Imagen 3" descr="Forma&#10;&#10;Descripción generada automáticamente con confianza media">
          <a:extLst>
            <a:ext uri="{FF2B5EF4-FFF2-40B4-BE49-F238E27FC236}">
              <a16:creationId xmlns:a16="http://schemas.microsoft.com/office/drawing/2014/main" id="{4F86D24B-D48C-4095-BC9D-9AD252F006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1482"/>
        <a:stretch/>
      </xdr:blipFill>
      <xdr:spPr bwMode="auto">
        <a:xfrm>
          <a:off x="10746771" y="1012785"/>
          <a:ext cx="1687324" cy="35612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ncifuentes\Documents\1.PRESUPUESTO\INFORMES\Informe%20Vigencias%20Futuras.xlsx" TargetMode="External"/><Relationship Id="rId1" Type="http://schemas.openxmlformats.org/officeDocument/2006/relationships/externalLinkPath" Target="file:///C:\Users\ncifuentes\Documents\1.PRESUPUESTO\INFORMES\Informe%20Vigencias%20Futur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UTORIZACIONES 2023"/>
      <sheetName val="AUTORIZACIONES 2024"/>
      <sheetName val="AUTORIZACIONES 2025"/>
      <sheetName val="BASE TOTAL COMPROMISOS VF"/>
      <sheetName val="TABLA REGISTROS BID 2023"/>
      <sheetName val="REGISTROS BID 2023"/>
      <sheetName val="TABLA REGISTROS 2023"/>
      <sheetName val="REGISTROS 2023"/>
      <sheetName val="RP DEFENSORES 2023"/>
      <sheetName val="TABLA REGISTROS 2024"/>
      <sheetName val="REGISTROS 2024"/>
      <sheetName val="RP DEFENSORES 2024"/>
      <sheetName val="TABLA REGISTROS 2025"/>
      <sheetName val="RP DEFENSORES 2025"/>
      <sheetName val="REGISTROS 2025"/>
      <sheetName val="COMPROMISOS VF 2023 "/>
      <sheetName val="COMPROMISOS VF 2024"/>
      <sheetName val="COMPROMISOS VF 2025"/>
      <sheetName val="TOTAL REGISTROS VIG ACTUAL"/>
      <sheetName val="ORDENES DE PAGO"/>
      <sheetName val="TOTAL PAGOS"/>
      <sheetName val="BASE TOTAL AUTORIZACIONES"/>
      <sheetName val="TABLA PAG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1">
          <cell r="AA1" t="str">
            <v>No. Registro Presupuestal</v>
          </cell>
        </row>
      </sheetData>
      <sheetData sheetId="22">
        <row r="3">
          <cell r="E3" t="str">
            <v>VF</v>
          </cell>
          <cell r="F3" t="str">
            <v>Rubro</v>
          </cell>
          <cell r="G3" t="str">
            <v>Suma de Valor Pesos</v>
          </cell>
        </row>
        <row r="4">
          <cell r="E4">
            <v>1224</v>
          </cell>
          <cell r="F4" t="str">
            <v>A-02-02-02-008-005</v>
          </cell>
          <cell r="G4">
            <v>2460386195</v>
          </cell>
        </row>
        <row r="5">
          <cell r="F5" t="str">
            <v>A-03-03-01-007</v>
          </cell>
          <cell r="G5">
            <v>1765209541</v>
          </cell>
        </row>
        <row r="6">
          <cell r="F6" t="str">
            <v>A-03-03-01-008</v>
          </cell>
          <cell r="G6">
            <v>2404012644</v>
          </cell>
        </row>
        <row r="7">
          <cell r="E7">
            <v>1724</v>
          </cell>
          <cell r="F7" t="str">
            <v>A-02-02-02-008-005</v>
          </cell>
          <cell r="G7">
            <v>1213268344</v>
          </cell>
        </row>
        <row r="8">
          <cell r="F8" t="str">
            <v>A-03-03-01-007</v>
          </cell>
          <cell r="G8">
            <v>945581079</v>
          </cell>
        </row>
        <row r="9">
          <cell r="F9" t="str">
            <v>A-03-03-01-008</v>
          </cell>
          <cell r="G9">
            <v>1452962389</v>
          </cell>
        </row>
        <row r="10">
          <cell r="E10">
            <v>9023</v>
          </cell>
          <cell r="F10" t="str">
            <v>C-2599-1000-12-53105B-2599061-02</v>
          </cell>
          <cell r="G10">
            <v>5663042017.3599997</v>
          </cell>
        </row>
        <row r="11">
          <cell r="E11">
            <v>15524</v>
          </cell>
          <cell r="F11" t="str">
            <v>A-02-02-02-008-004</v>
          </cell>
          <cell r="G11">
            <v>852999074</v>
          </cell>
        </row>
        <row r="12">
          <cell r="E12">
            <v>22723</v>
          </cell>
          <cell r="F12" t="str">
            <v>C-2599-1000-13-53105B-2599061-02</v>
          </cell>
          <cell r="G12">
            <v>831670600</v>
          </cell>
        </row>
        <row r="13">
          <cell r="E13">
            <v>45523</v>
          </cell>
          <cell r="F13" t="str">
            <v>A-02-02-02-008-004</v>
          </cell>
          <cell r="G13">
            <v>46620000</v>
          </cell>
        </row>
        <row r="14">
          <cell r="E14">
            <v>57623</v>
          </cell>
          <cell r="F14" t="str">
            <v>A-02-02-02-008-003</v>
          </cell>
          <cell r="G14">
            <v>122050794</v>
          </cell>
        </row>
        <row r="15">
          <cell r="E15">
            <v>59022</v>
          </cell>
          <cell r="F15" t="str">
            <v>A-02-02-02-008-003</v>
          </cell>
          <cell r="G15">
            <v>358892500</v>
          </cell>
        </row>
        <row r="16">
          <cell r="E16">
            <v>59422</v>
          </cell>
          <cell r="F16" t="str">
            <v>A-02-02-02-008-004</v>
          </cell>
          <cell r="G16">
            <v>220241450</v>
          </cell>
        </row>
        <row r="17">
          <cell r="E17">
            <v>69424</v>
          </cell>
          <cell r="F17" t="str">
            <v>A-02-02-02-007-002</v>
          </cell>
          <cell r="G17">
            <v>633755669</v>
          </cell>
        </row>
        <row r="18">
          <cell r="E18">
            <v>69624</v>
          </cell>
          <cell r="F18" t="str">
            <v>A-02-02-02-008-007</v>
          </cell>
          <cell r="G18">
            <v>330733508.06999999</v>
          </cell>
        </row>
        <row r="19">
          <cell r="E19">
            <v>76422</v>
          </cell>
          <cell r="F19" t="str">
            <v>A-02-02-02-008-004</v>
          </cell>
          <cell r="G19">
            <v>3848442488.3199997</v>
          </cell>
        </row>
        <row r="20">
          <cell r="E20">
            <v>82023</v>
          </cell>
          <cell r="F20" t="str">
            <v>A-02-02-02-006-008</v>
          </cell>
          <cell r="G20">
            <v>1501891395</v>
          </cell>
        </row>
        <row r="21">
          <cell r="E21">
            <v>89622</v>
          </cell>
          <cell r="F21" t="str">
            <v>A-02-02-02-008-005</v>
          </cell>
          <cell r="G21">
            <v>382620818</v>
          </cell>
        </row>
        <row r="22">
          <cell r="E22">
            <v>91822</v>
          </cell>
          <cell r="F22" t="str">
            <v>A-02-02-02-006-008</v>
          </cell>
          <cell r="G22">
            <v>855398372</v>
          </cell>
        </row>
        <row r="23">
          <cell r="E23">
            <v>92524</v>
          </cell>
          <cell r="F23" t="str">
            <v>A-02-02-01-003-003</v>
          </cell>
          <cell r="G23">
            <v>157877398.63999999</v>
          </cell>
        </row>
        <row r="24">
          <cell r="E24">
            <v>96724</v>
          </cell>
          <cell r="F24" t="str">
            <v>A-02-02-02-008-003</v>
          </cell>
          <cell r="G24">
            <v>212732100</v>
          </cell>
        </row>
        <row r="25">
          <cell r="E25">
            <v>99222</v>
          </cell>
          <cell r="F25" t="str">
            <v>A-02-02-02-007-002</v>
          </cell>
          <cell r="G25">
            <v>914396297</v>
          </cell>
        </row>
        <row r="26">
          <cell r="E26">
            <v>99422</v>
          </cell>
          <cell r="F26" t="str">
            <v>A-02-02-02-008-005</v>
          </cell>
          <cell r="G26">
            <v>1470167197</v>
          </cell>
        </row>
        <row r="27">
          <cell r="E27">
            <v>99824</v>
          </cell>
          <cell r="F27" t="str">
            <v>A-02-02-02-008-004</v>
          </cell>
          <cell r="G27">
            <v>331092400</v>
          </cell>
        </row>
        <row r="28">
          <cell r="E28">
            <v>100024</v>
          </cell>
          <cell r="F28" t="str">
            <v>A-02-02-02-006-008</v>
          </cell>
          <cell r="G28">
            <v>632757030</v>
          </cell>
        </row>
        <row r="29">
          <cell r="E29">
            <v>101023</v>
          </cell>
          <cell r="F29" t="str">
            <v>A-02-02-02-008-007</v>
          </cell>
          <cell r="G29">
            <v>314702277.96999997</v>
          </cell>
        </row>
        <row r="30">
          <cell r="E30">
            <v>101323</v>
          </cell>
          <cell r="F30" t="str">
            <v>A-02-02-02-007-002</v>
          </cell>
          <cell r="G30">
            <v>874466444</v>
          </cell>
        </row>
        <row r="31">
          <cell r="E31">
            <v>101423</v>
          </cell>
          <cell r="F31" t="str">
            <v>A-02-02-02-008-005</v>
          </cell>
          <cell r="G31">
            <v>1883392419</v>
          </cell>
        </row>
        <row r="32">
          <cell r="E32">
            <v>117224</v>
          </cell>
          <cell r="F32" t="str">
            <v>A-02-02-02-009-007</v>
          </cell>
          <cell r="G32">
            <v>498687682.43999994</v>
          </cell>
        </row>
        <row r="33">
          <cell r="E33">
            <v>117324</v>
          </cell>
          <cell r="F33" t="str">
            <v>A-02-02-02-007-002</v>
          </cell>
          <cell r="G33">
            <v>6027394</v>
          </cell>
        </row>
        <row r="34">
          <cell r="E34">
            <v>122023</v>
          </cell>
          <cell r="F34" t="str">
            <v>A-02-02-02-008-004</v>
          </cell>
          <cell r="G34">
            <v>277034280</v>
          </cell>
        </row>
        <row r="35">
          <cell r="E35">
            <v>130523</v>
          </cell>
          <cell r="F35" t="str">
            <v>A-02-02-02-006-004</v>
          </cell>
          <cell r="G35">
            <v>650000000</v>
          </cell>
        </row>
        <row r="36">
          <cell r="E36">
            <v>130623</v>
          </cell>
          <cell r="F36" t="str">
            <v>A-02-02-02-008-005</v>
          </cell>
          <cell r="G36">
            <v>1597021862</v>
          </cell>
        </row>
        <row r="37">
          <cell r="E37">
            <v>133023</v>
          </cell>
          <cell r="F37" t="str">
            <v>A-02-02-02-009-003</v>
          </cell>
          <cell r="G37">
            <v>177790872</v>
          </cell>
        </row>
        <row r="38">
          <cell r="E38">
            <v>147222</v>
          </cell>
          <cell r="F38" t="str">
            <v>A-03-03-01-007</v>
          </cell>
          <cell r="G38">
            <v>3112521802</v>
          </cell>
        </row>
        <row r="39">
          <cell r="E39">
            <v>151622</v>
          </cell>
          <cell r="F39" t="str">
            <v>A-02-02-02-008-007</v>
          </cell>
          <cell r="G39">
            <v>292277358.22000003</v>
          </cell>
        </row>
        <row r="40">
          <cell r="E40">
            <v>151722</v>
          </cell>
          <cell r="F40" t="str">
            <v>A-02-02-02-009-007</v>
          </cell>
          <cell r="G40">
            <v>1185000000</v>
          </cell>
        </row>
        <row r="41">
          <cell r="E41">
            <v>156623</v>
          </cell>
          <cell r="F41" t="str">
            <v>A-02-02-02-008-005</v>
          </cell>
          <cell r="G41">
            <v>55581776</v>
          </cell>
        </row>
        <row r="42">
          <cell r="E42">
            <v>156823</v>
          </cell>
          <cell r="F42" t="str">
            <v>A-02-02-02-008-003</v>
          </cell>
          <cell r="G42">
            <v>371057664</v>
          </cell>
        </row>
        <row r="43">
          <cell r="E43">
            <v>144022</v>
          </cell>
          <cell r="F43" t="str">
            <v>C-2599-1000-8-0-2599053-0203</v>
          </cell>
          <cell r="G43">
            <v>1566319075</v>
          </cell>
        </row>
        <row r="44">
          <cell r="F44" t="str">
            <v>C-2599-1000-8-0-2599055-0202</v>
          </cell>
          <cell r="G44">
            <v>963400200</v>
          </cell>
        </row>
        <row r="45">
          <cell r="F45" t="str">
            <v>C-2599-1000-8-0-2599063-0201</v>
          </cell>
          <cell r="G45">
            <v>8359356562</v>
          </cell>
        </row>
        <row r="46">
          <cell r="F46" t="str">
            <v>C-2599-1000-8-0-2599065-0204</v>
          </cell>
          <cell r="G46">
            <v>70062678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81E19-A269-459D-935D-DC0A65F778E7}">
  <dimension ref="B7:K69"/>
  <sheetViews>
    <sheetView showGridLines="0" tabSelected="1" zoomScale="80" zoomScaleNormal="80" workbookViewId="0">
      <selection activeCell="D5" sqref="D5"/>
    </sheetView>
  </sheetViews>
  <sheetFormatPr baseColWidth="10" defaultRowHeight="14.5" x14ac:dyDescent="0.35"/>
  <cols>
    <col min="1" max="1" width="5.26953125" customWidth="1"/>
    <col min="2" max="2" width="17.81640625" bestFit="1" customWidth="1"/>
    <col min="3" max="3" width="13.7265625" bestFit="1" customWidth="1"/>
    <col min="4" max="4" width="91.81640625" bestFit="1" customWidth="1"/>
    <col min="5" max="5" width="23.26953125" bestFit="1" customWidth="1"/>
    <col min="6" max="6" width="23.1796875" style="1" bestFit="1" customWidth="1"/>
    <col min="10" max="11" width="17.81640625" bestFit="1" customWidth="1"/>
  </cols>
  <sheetData>
    <row r="7" spans="2:6" ht="23.5" x14ac:dyDescent="0.55000000000000004">
      <c r="B7" s="2"/>
    </row>
    <row r="8" spans="2:6" ht="23.5" x14ac:dyDescent="0.55000000000000004">
      <c r="B8" s="2"/>
    </row>
    <row r="9" spans="2:6" ht="21" x14ac:dyDescent="0.5">
      <c r="B9" s="21" t="s">
        <v>0</v>
      </c>
      <c r="C9" s="21"/>
      <c r="D9" s="21"/>
      <c r="E9" s="21"/>
      <c r="F9" s="21"/>
    </row>
    <row r="10" spans="2:6" ht="54" x14ac:dyDescent="0.35">
      <c r="B10" s="3" t="s">
        <v>1</v>
      </c>
      <c r="C10" s="3" t="s">
        <v>2</v>
      </c>
      <c r="D10" s="3" t="s">
        <v>3</v>
      </c>
      <c r="E10" s="4" t="s">
        <v>4</v>
      </c>
      <c r="F10" s="5" t="s">
        <v>5</v>
      </c>
    </row>
    <row r="11" spans="2:6" x14ac:dyDescent="0.35">
      <c r="B11" s="6">
        <v>59022</v>
      </c>
      <c r="C11" s="7" t="s">
        <v>6</v>
      </c>
      <c r="D11" s="7" t="s">
        <v>7</v>
      </c>
      <c r="E11" s="8">
        <v>358892500</v>
      </c>
      <c r="F11" s="9">
        <f>VLOOKUP(B11,'[1]TABLA PAGOS'!$E$3:$G$46,3,0)</f>
        <v>358892500</v>
      </c>
    </row>
    <row r="12" spans="2:6" x14ac:dyDescent="0.35">
      <c r="B12" s="6">
        <v>59422</v>
      </c>
      <c r="C12" s="7" t="s">
        <v>6</v>
      </c>
      <c r="D12" s="7" t="s">
        <v>7</v>
      </c>
      <c r="E12" s="8">
        <v>236586700</v>
      </c>
      <c r="F12" s="9">
        <f>VLOOKUP(B12,'[1]TABLA PAGOS'!$E$3:$G$46,3,0)</f>
        <v>220241450</v>
      </c>
    </row>
    <row r="13" spans="2:6" x14ac:dyDescent="0.35">
      <c r="B13" s="6">
        <v>76422</v>
      </c>
      <c r="C13" s="7" t="s">
        <v>6</v>
      </c>
      <c r="D13" s="7" t="s">
        <v>7</v>
      </c>
      <c r="E13" s="8">
        <v>3614698030</v>
      </c>
      <c r="F13" s="9">
        <f>VLOOKUP(B13,'[1]TABLA PAGOS'!$E$3:$G$46,3,0)</f>
        <v>3848442488.3199997</v>
      </c>
    </row>
    <row r="14" spans="2:6" x14ac:dyDescent="0.35">
      <c r="B14" s="6">
        <v>89622</v>
      </c>
      <c r="C14" s="7" t="s">
        <v>6</v>
      </c>
      <c r="D14" s="7" t="s">
        <v>7</v>
      </c>
      <c r="E14" s="8">
        <v>382620818</v>
      </c>
      <c r="F14" s="9">
        <f>VLOOKUP(B14,'[1]TABLA PAGOS'!$E$3:$G$46,3,0)</f>
        <v>382620818</v>
      </c>
    </row>
    <row r="15" spans="2:6" x14ac:dyDescent="0.35">
      <c r="B15" s="6">
        <v>91822</v>
      </c>
      <c r="C15" s="7" t="s">
        <v>6</v>
      </c>
      <c r="D15" s="7" t="s">
        <v>7</v>
      </c>
      <c r="E15" s="8">
        <v>856783918</v>
      </c>
      <c r="F15" s="8">
        <f>VLOOKUP(B15,'[1]TABLA PAGOS'!$E$3:$G$46,3,0)</f>
        <v>855398372</v>
      </c>
    </row>
    <row r="16" spans="2:6" x14ac:dyDescent="0.35">
      <c r="B16" s="6">
        <v>99222</v>
      </c>
      <c r="C16" s="7" t="s">
        <v>6</v>
      </c>
      <c r="D16" s="7" t="s">
        <v>7</v>
      </c>
      <c r="E16" s="8">
        <v>889474024</v>
      </c>
      <c r="F16" s="9">
        <f>VLOOKUP(B16,'[1]TABLA PAGOS'!$E$3:$G$46,3,0)</f>
        <v>914396297</v>
      </c>
    </row>
    <row r="17" spans="2:11" x14ac:dyDescent="0.35">
      <c r="B17" s="6">
        <v>99422</v>
      </c>
      <c r="C17" s="7" t="s">
        <v>6</v>
      </c>
      <c r="D17" s="7" t="s">
        <v>7</v>
      </c>
      <c r="E17" s="8">
        <v>1470167197</v>
      </c>
      <c r="F17" s="9">
        <f>VLOOKUP(B17,'[1]TABLA PAGOS'!$E$3:$G$46,3,0)</f>
        <v>1470167197</v>
      </c>
    </row>
    <row r="18" spans="2:11" x14ac:dyDescent="0.35">
      <c r="B18" s="6">
        <v>151622</v>
      </c>
      <c r="C18" s="7" t="s">
        <v>6</v>
      </c>
      <c r="D18" s="7" t="s">
        <v>7</v>
      </c>
      <c r="E18" s="8">
        <v>300000000</v>
      </c>
      <c r="F18" s="9">
        <f>VLOOKUP(B18,'[1]TABLA PAGOS'!$E$3:$G$46,3,0)</f>
        <v>292277358.22000003</v>
      </c>
    </row>
    <row r="19" spans="2:11" x14ac:dyDescent="0.35">
      <c r="B19" s="6">
        <v>151722</v>
      </c>
      <c r="C19" s="7" t="s">
        <v>6</v>
      </c>
      <c r="D19" s="7" t="s">
        <v>7</v>
      </c>
      <c r="E19" s="8">
        <v>1185000000</v>
      </c>
      <c r="F19" s="9">
        <f>VLOOKUP(B19,'[1]TABLA PAGOS'!$E$3:$G$46,3,0)</f>
        <v>1185000000</v>
      </c>
    </row>
    <row r="20" spans="2:11" x14ac:dyDescent="0.35">
      <c r="B20" s="6">
        <v>76122</v>
      </c>
      <c r="C20" s="7" t="s">
        <v>8</v>
      </c>
      <c r="D20" s="7" t="s">
        <v>9</v>
      </c>
      <c r="E20" s="10">
        <v>81865603524.300003</v>
      </c>
      <c r="F20" s="11">
        <v>81807082120.300003</v>
      </c>
    </row>
    <row r="21" spans="2:11" x14ac:dyDescent="0.35">
      <c r="B21" s="6">
        <v>132422</v>
      </c>
      <c r="C21" s="7" t="s">
        <v>8</v>
      </c>
      <c r="D21" s="7" t="s">
        <v>9</v>
      </c>
      <c r="E21" s="10">
        <v>19715332280</v>
      </c>
      <c r="F21" s="12">
        <v>19713686119</v>
      </c>
    </row>
    <row r="22" spans="2:11" x14ac:dyDescent="0.35">
      <c r="B22" s="6">
        <v>147222</v>
      </c>
      <c r="C22" s="7" t="s">
        <v>8</v>
      </c>
      <c r="D22" s="7" t="s">
        <v>9</v>
      </c>
      <c r="E22" s="10">
        <v>3112521802</v>
      </c>
      <c r="F22" s="13">
        <f>VLOOKUP(B22,'[1]TABLA PAGOS'!$E$3:$G$46,3,0)</f>
        <v>3112521802</v>
      </c>
      <c r="J22" s="14"/>
    </row>
    <row r="23" spans="2:11" x14ac:dyDescent="0.35">
      <c r="B23" s="6">
        <v>144022</v>
      </c>
      <c r="C23" s="7" t="s">
        <v>10</v>
      </c>
      <c r="D23" s="7" t="s">
        <v>11</v>
      </c>
      <c r="E23" s="8">
        <v>11234946570</v>
      </c>
      <c r="F23" s="9">
        <f>SUM('[1]TABLA PAGOS'!G43:G46)</f>
        <v>10959138515</v>
      </c>
    </row>
    <row r="24" spans="2:11" x14ac:dyDescent="0.35">
      <c r="B24" s="15"/>
      <c r="C24" s="16"/>
      <c r="D24" s="16"/>
      <c r="E24" s="17"/>
      <c r="F24" s="18"/>
    </row>
    <row r="25" spans="2:11" x14ac:dyDescent="0.35">
      <c r="B25" s="15"/>
      <c r="C25" s="16"/>
      <c r="D25" s="16"/>
      <c r="E25" s="17"/>
      <c r="F25" s="18"/>
    </row>
    <row r="26" spans="2:11" x14ac:dyDescent="0.35">
      <c r="B26" s="15"/>
      <c r="C26" s="16"/>
      <c r="D26" s="16"/>
      <c r="E26" s="17"/>
      <c r="F26" s="18"/>
    </row>
    <row r="27" spans="2:11" ht="21" x14ac:dyDescent="0.5">
      <c r="B27" s="21" t="s">
        <v>12</v>
      </c>
      <c r="C27" s="21"/>
      <c r="D27" s="21"/>
      <c r="E27" s="21"/>
      <c r="F27" s="21"/>
    </row>
    <row r="28" spans="2:11" ht="54" x14ac:dyDescent="0.35">
      <c r="B28" s="3" t="s">
        <v>1</v>
      </c>
      <c r="C28" s="3" t="s">
        <v>2</v>
      </c>
      <c r="D28" s="3" t="s">
        <v>3</v>
      </c>
      <c r="E28" s="4" t="s">
        <v>4</v>
      </c>
      <c r="F28" s="5" t="s">
        <v>5</v>
      </c>
    </row>
    <row r="29" spans="2:11" x14ac:dyDescent="0.35">
      <c r="B29" s="6">
        <v>45523</v>
      </c>
      <c r="C29" s="7" t="s">
        <v>6</v>
      </c>
      <c r="D29" s="7" t="s">
        <v>7</v>
      </c>
      <c r="E29" s="17">
        <v>46620000</v>
      </c>
      <c r="F29" s="18">
        <f>VLOOKUP(B29,'[1]TABLA PAGOS'!$E$3:$G$46,3,0)</f>
        <v>46620000</v>
      </c>
      <c r="J29" s="1"/>
      <c r="K29" s="1"/>
    </row>
    <row r="30" spans="2:11" x14ac:dyDescent="0.35">
      <c r="B30" s="6">
        <v>57623</v>
      </c>
      <c r="C30" s="7" t="s">
        <v>6</v>
      </c>
      <c r="D30" s="7" t="s">
        <v>7</v>
      </c>
      <c r="E30" s="8">
        <v>122050794</v>
      </c>
      <c r="F30" s="9">
        <f>VLOOKUP(B30,'[1]TABLA PAGOS'!$E$3:$G$46,3,0)</f>
        <v>122050794</v>
      </c>
      <c r="J30" s="1"/>
      <c r="K30" s="1"/>
    </row>
    <row r="31" spans="2:11" x14ac:dyDescent="0.35">
      <c r="B31" s="6">
        <v>82023</v>
      </c>
      <c r="C31" s="7" t="s">
        <v>6</v>
      </c>
      <c r="D31" s="7" t="s">
        <v>7</v>
      </c>
      <c r="E31" s="8">
        <v>1502797946</v>
      </c>
      <c r="F31" s="9">
        <f>VLOOKUP(B31,'[1]TABLA PAGOS'!$E$3:$G$46,3,0)</f>
        <v>1501891395</v>
      </c>
      <c r="J31" s="1"/>
      <c r="K31" s="1"/>
    </row>
    <row r="32" spans="2:11" x14ac:dyDescent="0.35">
      <c r="B32" s="6">
        <v>101023</v>
      </c>
      <c r="C32" s="7" t="s">
        <v>6</v>
      </c>
      <c r="D32" s="7" t="s">
        <v>7</v>
      </c>
      <c r="E32" s="8">
        <v>325000000</v>
      </c>
      <c r="F32" s="9">
        <f>VLOOKUP(B32,'[1]TABLA PAGOS'!$E$3:$G$46,3,0)</f>
        <v>314702277.96999997</v>
      </c>
      <c r="J32" s="1"/>
      <c r="K32" s="1"/>
    </row>
    <row r="33" spans="2:11" x14ac:dyDescent="0.35">
      <c r="B33" s="6">
        <v>101323</v>
      </c>
      <c r="C33" s="7" t="s">
        <v>6</v>
      </c>
      <c r="D33" s="7" t="s">
        <v>7</v>
      </c>
      <c r="E33" s="8">
        <v>880619012</v>
      </c>
      <c r="F33" s="9">
        <f>VLOOKUP(B33,'[1]TABLA PAGOS'!$E$3:$G$46,3,0)</f>
        <v>874466444</v>
      </c>
      <c r="J33" s="1"/>
      <c r="K33" s="1"/>
    </row>
    <row r="34" spans="2:11" x14ac:dyDescent="0.35">
      <c r="B34" s="6">
        <v>101423</v>
      </c>
      <c r="C34" s="7" t="s">
        <v>6</v>
      </c>
      <c r="D34" s="7" t="s">
        <v>7</v>
      </c>
      <c r="E34" s="17">
        <v>1883392419</v>
      </c>
      <c r="F34" s="18">
        <f>VLOOKUP(B34,'[1]TABLA PAGOS'!$E$3:$G$46,3,0)</f>
        <v>1883392419</v>
      </c>
      <c r="J34" s="1"/>
      <c r="K34" s="1"/>
    </row>
    <row r="35" spans="2:11" x14ac:dyDescent="0.35">
      <c r="B35" s="6">
        <v>122023</v>
      </c>
      <c r="C35" s="7" t="s">
        <v>6</v>
      </c>
      <c r="D35" s="7" t="s">
        <v>7</v>
      </c>
      <c r="E35" s="8">
        <v>281936156</v>
      </c>
      <c r="F35" s="9">
        <f>VLOOKUP(B35,'[1]TABLA PAGOS'!$E$3:$G$46,3,0)</f>
        <v>277034280</v>
      </c>
      <c r="J35" s="1"/>
      <c r="K35" s="1"/>
    </row>
    <row r="36" spans="2:11" x14ac:dyDescent="0.35">
      <c r="B36" s="6">
        <v>130523</v>
      </c>
      <c r="C36" s="7" t="s">
        <v>6</v>
      </c>
      <c r="D36" s="7" t="s">
        <v>7</v>
      </c>
      <c r="E36" s="8">
        <v>650000000</v>
      </c>
      <c r="F36" s="9">
        <f>VLOOKUP(B36,'[1]TABLA PAGOS'!$E$3:$G$46,3,0)</f>
        <v>650000000</v>
      </c>
      <c r="J36" s="1"/>
      <c r="K36" s="1"/>
    </row>
    <row r="37" spans="2:11" x14ac:dyDescent="0.35">
      <c r="B37" s="6">
        <v>130623</v>
      </c>
      <c r="C37" s="7" t="s">
        <v>6</v>
      </c>
      <c r="D37" s="7" t="s">
        <v>7</v>
      </c>
      <c r="E37" s="8">
        <v>1652027921</v>
      </c>
      <c r="F37" s="9">
        <f>VLOOKUP(B37,'[1]TABLA PAGOS'!$E$3:$G$46,3,0)</f>
        <v>1597021862</v>
      </c>
      <c r="J37" s="1"/>
      <c r="K37" s="1"/>
    </row>
    <row r="38" spans="2:11" x14ac:dyDescent="0.35">
      <c r="B38" s="6">
        <v>133023</v>
      </c>
      <c r="C38" s="7" t="s">
        <v>6</v>
      </c>
      <c r="D38" s="7" t="s">
        <v>7</v>
      </c>
      <c r="E38" s="8">
        <v>177790872</v>
      </c>
      <c r="F38" s="9">
        <f>VLOOKUP(B38,'[1]TABLA PAGOS'!$E$3:$G$46,3,0)</f>
        <v>177790872</v>
      </c>
      <c r="J38" s="1"/>
      <c r="K38" s="1"/>
    </row>
    <row r="39" spans="2:11" x14ac:dyDescent="0.35">
      <c r="B39" s="6">
        <v>156623</v>
      </c>
      <c r="C39" s="7" t="s">
        <v>6</v>
      </c>
      <c r="D39" s="7" t="s">
        <v>7</v>
      </c>
      <c r="E39" s="8">
        <v>58001695</v>
      </c>
      <c r="F39" s="9">
        <f>VLOOKUP(B39,'[1]TABLA PAGOS'!$E$3:$G$46,3,0)</f>
        <v>55581776</v>
      </c>
    </row>
    <row r="40" spans="2:11" x14ac:dyDescent="0.35">
      <c r="B40" s="6">
        <v>156823</v>
      </c>
      <c r="C40" s="7" t="s">
        <v>6</v>
      </c>
      <c r="D40" s="7" t="s">
        <v>7</v>
      </c>
      <c r="E40" s="8">
        <v>371057664</v>
      </c>
      <c r="F40" s="9">
        <f>VLOOKUP(B40,'[1]TABLA PAGOS'!$E$3:$G$46,3,0)</f>
        <v>371057664</v>
      </c>
    </row>
    <row r="41" spans="2:11" x14ac:dyDescent="0.35">
      <c r="B41" s="6">
        <v>6223</v>
      </c>
      <c r="C41" s="7" t="s">
        <v>8</v>
      </c>
      <c r="D41" s="7" t="s">
        <v>9</v>
      </c>
      <c r="E41" s="19">
        <v>45458099368</v>
      </c>
      <c r="F41" s="19">
        <v>45458099368</v>
      </c>
    </row>
    <row r="42" spans="2:11" x14ac:dyDescent="0.35">
      <c r="B42" s="6">
        <v>81723</v>
      </c>
      <c r="C42" s="7" t="s">
        <v>8</v>
      </c>
      <c r="D42" s="7" t="s">
        <v>9</v>
      </c>
      <c r="E42" s="19">
        <v>38221707040.5</v>
      </c>
      <c r="F42" s="19">
        <v>38221707040.5</v>
      </c>
    </row>
    <row r="43" spans="2:11" x14ac:dyDescent="0.35">
      <c r="B43" s="6">
        <v>119623</v>
      </c>
      <c r="C43" s="7" t="s">
        <v>8</v>
      </c>
      <c r="D43" s="7" t="s">
        <v>9</v>
      </c>
      <c r="E43" s="19">
        <v>98751321152.660004</v>
      </c>
      <c r="F43" s="19">
        <v>98751321152.660004</v>
      </c>
    </row>
    <row r="44" spans="2:11" x14ac:dyDescent="0.35">
      <c r="B44" s="6">
        <v>9023</v>
      </c>
      <c r="C44" s="7" t="s">
        <v>13</v>
      </c>
      <c r="D44" s="7" t="s">
        <v>14</v>
      </c>
      <c r="E44" s="8">
        <v>5663042017.3599997</v>
      </c>
      <c r="F44" s="9">
        <f>VLOOKUP(B44,'[1]TABLA PAGOS'!$E$3:$G$46,3,0)</f>
        <v>5663042017.3599997</v>
      </c>
    </row>
    <row r="45" spans="2:11" x14ac:dyDescent="0.35">
      <c r="B45" s="6">
        <v>22723</v>
      </c>
      <c r="C45" s="7" t="s">
        <v>15</v>
      </c>
      <c r="D45" s="7" t="s">
        <v>16</v>
      </c>
      <c r="E45" s="8">
        <v>13923835965</v>
      </c>
      <c r="F45" s="9">
        <f>VLOOKUP(B45,'[1]TABLA PAGOS'!$E$3:$G$46,3,0)</f>
        <v>831670600</v>
      </c>
    </row>
    <row r="46" spans="2:11" x14ac:dyDescent="0.35">
      <c r="B46" s="15"/>
      <c r="C46" s="16"/>
      <c r="D46" s="16"/>
      <c r="E46" s="17"/>
      <c r="F46" s="18"/>
    </row>
    <row r="47" spans="2:11" x14ac:dyDescent="0.35">
      <c r="B47" s="15"/>
      <c r="C47" s="16"/>
      <c r="D47" s="16"/>
      <c r="E47" s="17"/>
      <c r="F47" s="18"/>
    </row>
    <row r="48" spans="2:11" x14ac:dyDescent="0.35">
      <c r="B48" s="15"/>
      <c r="C48" s="16"/>
      <c r="D48" s="16"/>
      <c r="E48" s="17"/>
      <c r="F48" s="18"/>
    </row>
    <row r="49" spans="2:6" x14ac:dyDescent="0.35">
      <c r="B49" s="15"/>
      <c r="C49" s="16"/>
      <c r="D49" s="16"/>
      <c r="E49" s="17"/>
      <c r="F49" s="18"/>
    </row>
    <row r="50" spans="2:6" ht="21" x14ac:dyDescent="0.5">
      <c r="B50" s="21" t="s">
        <v>17</v>
      </c>
      <c r="C50" s="21"/>
      <c r="D50" s="21"/>
      <c r="E50" s="21"/>
      <c r="F50" s="21"/>
    </row>
    <row r="51" spans="2:6" ht="54" x14ac:dyDescent="0.35">
      <c r="B51" s="3" t="s">
        <v>1</v>
      </c>
      <c r="C51" s="3" t="s">
        <v>2</v>
      </c>
      <c r="D51" s="3" t="s">
        <v>3</v>
      </c>
      <c r="E51" s="4" t="s">
        <v>4</v>
      </c>
      <c r="F51" s="5" t="s">
        <v>5</v>
      </c>
    </row>
    <row r="52" spans="2:6" x14ac:dyDescent="0.35">
      <c r="B52" s="6">
        <v>1224</v>
      </c>
      <c r="C52" s="7" t="s">
        <v>6</v>
      </c>
      <c r="D52" s="7" t="s">
        <v>7</v>
      </c>
      <c r="E52" s="8">
        <v>2460386195</v>
      </c>
      <c r="F52" s="9">
        <v>2460386195</v>
      </c>
    </row>
    <row r="53" spans="2:6" x14ac:dyDescent="0.35">
      <c r="B53" s="6">
        <v>1724</v>
      </c>
      <c r="C53" s="7" t="s">
        <v>6</v>
      </c>
      <c r="D53" s="7" t="s">
        <v>7</v>
      </c>
      <c r="E53" s="8">
        <v>1213268344</v>
      </c>
      <c r="F53" s="9">
        <v>1213268344</v>
      </c>
    </row>
    <row r="54" spans="2:6" x14ac:dyDescent="0.35">
      <c r="B54" s="6">
        <v>15524</v>
      </c>
      <c r="C54" s="7" t="s">
        <v>6</v>
      </c>
      <c r="D54" s="7" t="s">
        <v>7</v>
      </c>
      <c r="E54" s="8">
        <v>2278339335</v>
      </c>
      <c r="F54" s="9">
        <f>VLOOKUP(B54,'[1]TABLA PAGOS'!$E$3:$G$46,3,0)</f>
        <v>852999074</v>
      </c>
    </row>
    <row r="55" spans="2:6" x14ac:dyDescent="0.35">
      <c r="B55" s="6">
        <v>69424</v>
      </c>
      <c r="C55" s="7" t="s">
        <v>6</v>
      </c>
      <c r="D55" s="7" t="s">
        <v>7</v>
      </c>
      <c r="E55" s="8">
        <v>1016646923</v>
      </c>
      <c r="F55" s="9">
        <f>VLOOKUP(B55,'[1]TABLA PAGOS'!$E$3:$G$46,3,0)</f>
        <v>633755669</v>
      </c>
    </row>
    <row r="56" spans="2:6" x14ac:dyDescent="0.35">
      <c r="B56" s="6">
        <v>69624</v>
      </c>
      <c r="C56" s="7" t="s">
        <v>6</v>
      </c>
      <c r="D56" s="7" t="s">
        <v>7</v>
      </c>
      <c r="E56" s="8">
        <v>350000000</v>
      </c>
      <c r="F56" s="9">
        <f>VLOOKUP(B56,'[1]TABLA PAGOS'!$E$3:$G$46,3,0)</f>
        <v>330733508.06999999</v>
      </c>
    </row>
    <row r="57" spans="2:6" x14ac:dyDescent="0.35">
      <c r="B57" s="6">
        <v>72424</v>
      </c>
      <c r="C57" s="7" t="s">
        <v>6</v>
      </c>
      <c r="D57" s="7" t="s">
        <v>7</v>
      </c>
      <c r="E57" s="8">
        <v>24888889</v>
      </c>
      <c r="F57" s="9">
        <v>0</v>
      </c>
    </row>
    <row r="58" spans="2:6" x14ac:dyDescent="0.35">
      <c r="B58" s="6">
        <v>92524</v>
      </c>
      <c r="C58" s="7" t="s">
        <v>6</v>
      </c>
      <c r="D58" s="7" t="s">
        <v>7</v>
      </c>
      <c r="E58" s="8">
        <v>170346576</v>
      </c>
      <c r="F58" s="9">
        <f>VLOOKUP(B58,'[1]TABLA PAGOS'!$E$3:$G$46,3,0)</f>
        <v>157877398.63999999</v>
      </c>
    </row>
    <row r="59" spans="2:6" x14ac:dyDescent="0.35">
      <c r="B59" s="6">
        <v>96724</v>
      </c>
      <c r="C59" s="7" t="s">
        <v>6</v>
      </c>
      <c r="D59" s="7" t="s">
        <v>7</v>
      </c>
      <c r="E59" s="8">
        <v>212732100</v>
      </c>
      <c r="F59" s="9">
        <f>VLOOKUP(B59,'[1]TABLA PAGOS'!$E$3:$G$46,3,0)</f>
        <v>212732100</v>
      </c>
    </row>
    <row r="60" spans="2:6" x14ac:dyDescent="0.35">
      <c r="B60" s="6">
        <v>99824</v>
      </c>
      <c r="C60" s="7" t="s">
        <v>6</v>
      </c>
      <c r="D60" s="7" t="s">
        <v>7</v>
      </c>
      <c r="E60" s="8">
        <v>331092400</v>
      </c>
      <c r="F60" s="9">
        <f>VLOOKUP(B60,'[1]TABLA PAGOS'!$E$3:$G$46,3,0)</f>
        <v>331092400</v>
      </c>
    </row>
    <row r="61" spans="2:6" x14ac:dyDescent="0.35">
      <c r="B61" s="6">
        <v>100024</v>
      </c>
      <c r="C61" s="7" t="s">
        <v>6</v>
      </c>
      <c r="D61" s="7" t="s">
        <v>7</v>
      </c>
      <c r="E61" s="8">
        <v>632757030</v>
      </c>
      <c r="F61" s="9">
        <f>VLOOKUP(B61,'[1]TABLA PAGOS'!$E$3:$G$46,3,0)</f>
        <v>632757030</v>
      </c>
    </row>
    <row r="62" spans="2:6" x14ac:dyDescent="0.35">
      <c r="B62" s="6">
        <v>117224</v>
      </c>
      <c r="C62" s="7" t="s">
        <v>6</v>
      </c>
      <c r="D62" s="7" t="s">
        <v>7</v>
      </c>
      <c r="E62" s="8">
        <v>207280647</v>
      </c>
      <c r="F62" s="9">
        <f>VLOOKUP(B62,'[1]TABLA PAGOS'!$E$3:$G$46,3,0)</f>
        <v>498687682.43999994</v>
      </c>
    </row>
    <row r="63" spans="2:6" x14ac:dyDescent="0.35">
      <c r="B63" s="6">
        <v>117324</v>
      </c>
      <c r="C63" s="7" t="s">
        <v>6</v>
      </c>
      <c r="D63" s="7" t="s">
        <v>7</v>
      </c>
      <c r="E63" s="8">
        <v>6027394</v>
      </c>
      <c r="F63" s="9">
        <f>VLOOKUP(B63,'[1]TABLA PAGOS'!$E$3:$G$46,3,0)</f>
        <v>6027394</v>
      </c>
    </row>
    <row r="64" spans="2:6" x14ac:dyDescent="0.35">
      <c r="B64" s="6">
        <v>1224</v>
      </c>
      <c r="C64" s="7" t="s">
        <v>8</v>
      </c>
      <c r="D64" s="7" t="s">
        <v>9</v>
      </c>
      <c r="E64" s="10">
        <v>4920772388</v>
      </c>
      <c r="F64" s="9">
        <v>1765209541</v>
      </c>
    </row>
    <row r="65" spans="2:6" x14ac:dyDescent="0.35">
      <c r="B65" s="6">
        <v>1724</v>
      </c>
      <c r="C65" s="7" t="s">
        <v>8</v>
      </c>
      <c r="D65" s="7" t="s">
        <v>9</v>
      </c>
      <c r="E65" s="10">
        <v>2497048764</v>
      </c>
      <c r="F65" s="9">
        <v>945581079</v>
      </c>
    </row>
    <row r="66" spans="2:6" x14ac:dyDescent="0.35">
      <c r="B66" s="6">
        <v>78324</v>
      </c>
      <c r="C66" s="7" t="s">
        <v>8</v>
      </c>
      <c r="D66" s="7" t="s">
        <v>9</v>
      </c>
      <c r="E66" s="10">
        <v>105405233729</v>
      </c>
      <c r="F66" s="9">
        <v>96963178760</v>
      </c>
    </row>
    <row r="67" spans="2:6" x14ac:dyDescent="0.35">
      <c r="B67" s="6">
        <v>1224</v>
      </c>
      <c r="C67" s="7" t="s">
        <v>18</v>
      </c>
      <c r="D67" s="7" t="s">
        <v>19</v>
      </c>
      <c r="E67" s="8">
        <v>4920772388</v>
      </c>
      <c r="F67" s="9">
        <v>2404012644</v>
      </c>
    </row>
    <row r="68" spans="2:6" x14ac:dyDescent="0.35">
      <c r="B68" s="6">
        <v>1724</v>
      </c>
      <c r="C68" s="7" t="s">
        <v>18</v>
      </c>
      <c r="D68" s="7" t="s">
        <v>19</v>
      </c>
      <c r="E68" s="8">
        <v>2497048764</v>
      </c>
      <c r="F68" s="9">
        <v>1452962389</v>
      </c>
    </row>
    <row r="69" spans="2:6" x14ac:dyDescent="0.35">
      <c r="F69" s="20"/>
    </row>
  </sheetData>
  <mergeCells count="3">
    <mergeCell ref="B9:F9"/>
    <mergeCell ref="B27:F27"/>
    <mergeCell ref="B50:F50"/>
  </mergeCells>
  <pageMargins left="0.7" right="0.7" top="0.75" bottom="0.75" header="0.3" footer="0.3"/>
  <pageSetup scale="5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VF-2022 A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Henry Orlando Santana Cardenas</dc:creator>
  <cp:lastModifiedBy>Oscar David Garzon Alfaro</cp:lastModifiedBy>
  <dcterms:created xsi:type="dcterms:W3CDTF">2025-08-09T00:34:37Z</dcterms:created>
  <dcterms:modified xsi:type="dcterms:W3CDTF">2025-08-09T03:29:06Z</dcterms:modified>
</cp:coreProperties>
</file>